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FREQ E FR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<sst xmlns="http://schemas.openxmlformats.org/spreadsheetml/2006/main" count="75" uniqueCount="74">
  <si>
    <t xml:space="preserve">        CLUBES </t>
  </si>
  <si>
    <t>Agudos</t>
  </si>
  <si>
    <t>Americana</t>
  </si>
  <si>
    <t>Americana-Integração</t>
  </si>
  <si>
    <t>Boituva</t>
  </si>
  <si>
    <t>Botucatu</t>
  </si>
  <si>
    <t>Botucatu-Bons Ares</t>
  </si>
  <si>
    <t>Botucatu-Cuesta</t>
  </si>
  <si>
    <t>Botucatu-Norte</t>
  </si>
  <si>
    <t>Cabreuva</t>
  </si>
  <si>
    <t>Capivari</t>
  </si>
  <si>
    <t>Cerquilho</t>
  </si>
  <si>
    <t>Elias Fausto</t>
  </si>
  <si>
    <t>Hortolandia 101</t>
  </si>
  <si>
    <t>Igaraçu do Tiete</t>
  </si>
  <si>
    <t>Indaiatuba-Votura</t>
  </si>
  <si>
    <t>Itu</t>
  </si>
  <si>
    <t>Itu-Convenção</t>
  </si>
  <si>
    <t>Itu-Terras S. José</t>
  </si>
  <si>
    <t>Laranjal Paulista</t>
  </si>
  <si>
    <t>Lençóis Paulista</t>
  </si>
  <si>
    <t>Macatuba</t>
  </si>
  <si>
    <t>Nova Odessa</t>
  </si>
  <si>
    <t>Pardinho</t>
  </si>
  <si>
    <t>Piracicaba</t>
  </si>
  <si>
    <t>Piracicaba-Cidade Alta</t>
  </si>
  <si>
    <t>Piracicaba-Luiz de Queiroz</t>
  </si>
  <si>
    <t>Piracicaba-Paulista</t>
  </si>
  <si>
    <t>Piracicaba-Povoador</t>
  </si>
  <si>
    <t>Piracicaba-São Dimas</t>
  </si>
  <si>
    <t>Piracicaba-Vila Rezende</t>
  </si>
  <si>
    <t>Porto Feliz</t>
  </si>
  <si>
    <t>Rafard</t>
  </si>
  <si>
    <t>Rio das Pedras</t>
  </si>
  <si>
    <t>Saltinho</t>
  </si>
  <si>
    <t>Salto</t>
  </si>
  <si>
    <t>Salto-Mountonne</t>
  </si>
  <si>
    <t>Sta Barbara D'Oeste</t>
  </si>
  <si>
    <t>S.B. D'Oeste-Progresso</t>
  </si>
  <si>
    <t>São Manuel</t>
  </si>
  <si>
    <t>Sumare</t>
  </si>
  <si>
    <t>Sumare-Ação</t>
  </si>
  <si>
    <t>Sumare-Norte</t>
  </si>
  <si>
    <t>Tiete</t>
  </si>
  <si>
    <t>MEDIA TOTAL (*)</t>
  </si>
  <si>
    <t xml:space="preserve"> '0,00' =  Indica clubes que não enviaram informações dentro de prazo</t>
  </si>
  <si>
    <t xml:space="preserve">       (*) = soma dos porcentuais divido por clubes que passaram informação</t>
  </si>
  <si>
    <t>JUL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</si>
  <si>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</si>
  <si>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</si>
  <si>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</si>
  <si>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</si>
  <si>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</si>
  <si>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</si>
  <si>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</si>
  <si>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</si>
  <si>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</si>
  <si>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</si>
  <si>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</si>
  <si>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ACUMUL</t>
  </si>
  <si>
    <t>FUNDAÇÃO ROTARIA</t>
  </si>
  <si>
    <t xml:space="preserve">      CONTRIBUIÇÕES US$</t>
  </si>
  <si>
    <t>ACUMULADO</t>
  </si>
  <si>
    <t>NO ANO</t>
  </si>
  <si>
    <t>Indaiatuba</t>
  </si>
  <si>
    <t xml:space="preserve">F A P </t>
  </si>
  <si>
    <t>DISTRITO</t>
  </si>
  <si>
    <t>(**)</t>
  </si>
  <si>
    <t>FREQÜENCIA EM PORCENTAGEM DO DISTRITO 4310     -    ANO ROTÁRIO 2009- 10</t>
  </si>
  <si>
    <t>Sumaré-Villa Flora</t>
  </si>
  <si>
    <t xml:space="preserve">      (**) = soma dos percentuais dividido por nr de meses informado</t>
  </si>
  <si>
    <t>Botucatu Cida alta</t>
  </si>
  <si>
    <t xml:space="preserve"> </t>
  </si>
  <si>
    <t xml:space="preserve">       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</si>
</sst>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mmm\-yy;@"/>
    <numFmt numFmtId="165" formatCode="[$-416]dddd\,\ d&quot; de &quot;mmmm&quot; de &quot;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color indexed="10"/>
      <name val="Arial"/>
      <family val="2"/>
    </font>
    <font>
      <b/>
      <sz val="7"/>
      <name val="Arial"/>
      <family val="2"/>
    </font>
    <font>
      <sz val="7"/>
      <color indexed="10"/>
      <name val="Arial"/>
      <family val="0"/>
    </font>
    <font>
      <b/>
      <sz val="7"/>
      <color indexed="59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33" borderId="20" xfId="0" applyNumberFormat="1" applyFont="1" applyFill="1" applyBorder="1" applyAlignment="1">
      <alignment/>
    </xf>
    <xf numFmtId="2" fontId="3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5" xfId="0" applyFont="1" applyBorder="1" applyAlignment="1">
      <alignment/>
    </xf>
    <xf numFmtId="2" fontId="7" fillId="34" borderId="2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164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28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7" fillId="33" borderId="23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33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3">
      <selection activeCell="V33" sqref="V33"/>
    </sheetView>
  </sheetViews>
  <sheetFormatPr defaultColWidth="9.140625" defaultRowHeight="12.75"/>
  <cols>
    <col min="1" max="1" width="6.00390625" style="0" customWidth="1"/>
    <col min="3" max="3" width="9.57421875" style="0" customWidth="1"/>
    <col min="4" max="15" width="6.140625" style="0" customWidth="1"/>
    <col min="16" max="16" width="8.00390625" style="0" customWidth="1"/>
    <col min="17" max="17" width="1.7109375" style="0" customWidth="1"/>
    <col min="18" max="19" width="10.140625" style="0" customWidth="1"/>
  </cols>
  <sheetData>
    <row r="1" spans="18:19" ht="12.75">
      <c r="R1" s="39"/>
      <c r="S1" s="39"/>
    </row>
    <row r="2" spans="18:19" ht="12.75" customHeight="1" thickBot="1">
      <c r="R2" s="39"/>
      <c r="S2" s="39"/>
    </row>
    <row r="3" spans="1:19" ht="12.75" customHeight="1">
      <c r="A3" s="40"/>
      <c r="B3" s="1" t="s">
        <v>68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9"/>
      <c r="Q3" s="31"/>
      <c r="R3" s="33" t="s">
        <v>60</v>
      </c>
      <c r="S3" s="38"/>
    </row>
    <row r="4" spans="1:19" ht="9.75" customHeight="1" thickBot="1">
      <c r="A4" s="9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  <c r="R4" s="41"/>
      <c r="S4" s="42" t="s">
        <v>65</v>
      </c>
    </row>
    <row r="5" spans="1:19" ht="9.75" customHeight="1">
      <c r="A5" s="28"/>
      <c r="B5" s="50" t="s">
        <v>0</v>
      </c>
      <c r="C5" s="47"/>
      <c r="D5" s="48" t="s">
        <v>47</v>
      </c>
      <c r="E5" s="48" t="s">
        <v>48</v>
      </c>
      <c r="F5" s="48" t="s">
        <v>49</v>
      </c>
      <c r="G5" s="49" t="s">
        <v>50</v>
      </c>
      <c r="H5" s="48" t="s">
        <v>51</v>
      </c>
      <c r="I5" s="48" t="s">
        <v>52</v>
      </c>
      <c r="J5" s="48" t="s">
        <v>53</v>
      </c>
      <c r="K5" s="48" t="s">
        <v>54</v>
      </c>
      <c r="L5" s="48" t="s">
        <v>55</v>
      </c>
      <c r="M5" s="48" t="s">
        <v>56</v>
      </c>
      <c r="N5" s="48" t="s">
        <v>57</v>
      </c>
      <c r="O5" s="49" t="s">
        <v>58</v>
      </c>
      <c r="P5" s="48" t="s">
        <v>59</v>
      </c>
      <c r="Q5" s="26"/>
      <c r="R5" s="51" t="s">
        <v>61</v>
      </c>
      <c r="S5" s="52"/>
    </row>
    <row r="6" spans="1:19" ht="9.75" customHeight="1" thickBot="1">
      <c r="A6" s="28"/>
      <c r="B6" s="2"/>
      <c r="C6" s="12"/>
      <c r="D6" s="16"/>
      <c r="E6" s="22"/>
      <c r="F6" s="16"/>
      <c r="G6" s="27"/>
      <c r="H6" s="16"/>
      <c r="I6" s="22"/>
      <c r="J6" s="16"/>
      <c r="K6" s="22"/>
      <c r="L6" s="16"/>
      <c r="M6" s="22"/>
      <c r="N6" s="16"/>
      <c r="O6" s="27"/>
      <c r="P6" s="45" t="s">
        <v>67</v>
      </c>
      <c r="Q6" s="32"/>
      <c r="R6" s="34"/>
      <c r="S6" s="54" t="s">
        <v>63</v>
      </c>
    </row>
    <row r="7" spans="1:19" ht="9.75" customHeight="1">
      <c r="A7" s="28">
        <v>1</v>
      </c>
      <c r="B7" s="3" t="s">
        <v>1</v>
      </c>
      <c r="C7" s="13"/>
      <c r="D7" s="17">
        <v>80.83</v>
      </c>
      <c r="E7" s="23">
        <v>83.87</v>
      </c>
      <c r="F7" s="23">
        <v>82.58</v>
      </c>
      <c r="G7" s="23">
        <v>87.9</v>
      </c>
      <c r="H7" s="23">
        <v>76.61</v>
      </c>
      <c r="I7" s="23">
        <v>81.72</v>
      </c>
      <c r="J7" s="23">
        <v>80.65</v>
      </c>
      <c r="K7" s="23">
        <v>82.8</v>
      </c>
      <c r="L7" s="23">
        <v>57.65</v>
      </c>
      <c r="M7" s="23">
        <v>78.68</v>
      </c>
      <c r="N7" s="23">
        <v>83.33</v>
      </c>
      <c r="O7" s="23">
        <v>64.24</v>
      </c>
      <c r="P7" s="30">
        <f>SUM(D7:O7)/12</f>
        <v>78.405</v>
      </c>
      <c r="Q7" s="32"/>
      <c r="R7" s="23"/>
      <c r="S7" s="55">
        <v>1912.3</v>
      </c>
    </row>
    <row r="8" spans="1:19" ht="9.75" customHeight="1">
      <c r="A8" s="28">
        <v>2</v>
      </c>
      <c r="B8" s="4" t="s">
        <v>2</v>
      </c>
      <c r="C8" s="14"/>
      <c r="D8" s="24">
        <v>60</v>
      </c>
      <c r="E8" s="24">
        <v>67.5</v>
      </c>
      <c r="F8" s="24">
        <v>62.5</v>
      </c>
      <c r="G8" s="24">
        <v>67.5</v>
      </c>
      <c r="H8" s="24">
        <v>61.67</v>
      </c>
      <c r="I8" s="24">
        <v>70</v>
      </c>
      <c r="J8" s="24">
        <v>50</v>
      </c>
      <c r="K8" s="19"/>
      <c r="L8" s="19"/>
      <c r="M8" s="19"/>
      <c r="N8" s="19"/>
      <c r="O8" s="19"/>
      <c r="P8" s="30">
        <f>SUM(D8:O8)/7</f>
        <v>62.73857142857143</v>
      </c>
      <c r="Q8" s="32"/>
      <c r="R8" s="24"/>
      <c r="S8" s="56"/>
    </row>
    <row r="9" spans="1:19" ht="9.75" customHeight="1">
      <c r="A9" s="28">
        <v>3</v>
      </c>
      <c r="B9" s="4" t="s">
        <v>3</v>
      </c>
      <c r="C9" s="14"/>
      <c r="D9" s="18">
        <v>38.67</v>
      </c>
      <c r="E9" s="24">
        <v>62.67</v>
      </c>
      <c r="F9" s="24">
        <v>63.43</v>
      </c>
      <c r="G9" s="24">
        <v>62.67</v>
      </c>
      <c r="H9" s="24">
        <v>57.71</v>
      </c>
      <c r="I9" s="24">
        <v>62.67</v>
      </c>
      <c r="J9" s="24">
        <v>58</v>
      </c>
      <c r="K9" s="24">
        <v>58</v>
      </c>
      <c r="L9" s="24">
        <v>69.44</v>
      </c>
      <c r="M9" s="24">
        <v>74.07</v>
      </c>
      <c r="N9" s="24">
        <v>68.51</v>
      </c>
      <c r="O9" s="19"/>
      <c r="P9" s="30">
        <f>SUM(D9:O9)/11</f>
        <v>61.43999999999999</v>
      </c>
      <c r="Q9" s="32"/>
      <c r="R9" s="24"/>
      <c r="S9" s="56">
        <v>2197.8</v>
      </c>
    </row>
    <row r="10" spans="1:19" ht="9.75" customHeight="1">
      <c r="A10" s="28">
        <v>4</v>
      </c>
      <c r="B10" s="4" t="s">
        <v>4</v>
      </c>
      <c r="C10" s="14"/>
      <c r="D10" s="18">
        <v>66</v>
      </c>
      <c r="E10" s="24">
        <v>71.05</v>
      </c>
      <c r="F10" s="24">
        <v>62.5</v>
      </c>
      <c r="G10" s="24">
        <v>72.83</v>
      </c>
      <c r="H10" s="24">
        <v>62.5</v>
      </c>
      <c r="I10" s="24">
        <v>74.24</v>
      </c>
      <c r="J10" s="24">
        <v>57.58</v>
      </c>
      <c r="K10" s="24">
        <v>59.09</v>
      </c>
      <c r="L10" s="24">
        <v>71.59</v>
      </c>
      <c r="M10" s="24">
        <v>50.72</v>
      </c>
      <c r="N10" s="24">
        <v>59</v>
      </c>
      <c r="O10" s="24">
        <v>81.25</v>
      </c>
      <c r="P10" s="30">
        <f aca="true" t="shared" si="0" ref="P10:P15">SUM(D10:O10)/12</f>
        <v>65.69583333333334</v>
      </c>
      <c r="Q10" s="32"/>
      <c r="R10" s="24"/>
      <c r="S10" s="56">
        <v>4000</v>
      </c>
    </row>
    <row r="11" spans="1:19" ht="9.75" customHeight="1">
      <c r="A11" s="28">
        <v>5</v>
      </c>
      <c r="B11" s="4" t="s">
        <v>5</v>
      </c>
      <c r="C11" s="14"/>
      <c r="D11" s="18">
        <v>86</v>
      </c>
      <c r="E11" s="24">
        <v>80.83</v>
      </c>
      <c r="F11" s="24">
        <v>70</v>
      </c>
      <c r="G11" s="24">
        <v>82.76</v>
      </c>
      <c r="H11" s="24">
        <v>79.31</v>
      </c>
      <c r="I11" s="24">
        <v>77.78</v>
      </c>
      <c r="J11" s="24">
        <v>71.11</v>
      </c>
      <c r="K11" s="24">
        <v>76.67</v>
      </c>
      <c r="L11" s="24">
        <v>80</v>
      </c>
      <c r="M11" s="24">
        <v>80.83</v>
      </c>
      <c r="N11" s="24">
        <v>68.33</v>
      </c>
      <c r="O11" s="24">
        <v>78.33</v>
      </c>
      <c r="P11" s="30">
        <f t="shared" si="0"/>
        <v>77.66250000000001</v>
      </c>
      <c r="Q11" s="32"/>
      <c r="R11" s="24"/>
      <c r="S11" s="56">
        <v>6000</v>
      </c>
    </row>
    <row r="12" spans="1:19" ht="9.75" customHeight="1">
      <c r="A12" s="28">
        <v>6</v>
      </c>
      <c r="B12" s="4" t="s">
        <v>6</v>
      </c>
      <c r="C12" s="14"/>
      <c r="D12" s="24">
        <v>79.2</v>
      </c>
      <c r="E12" s="24">
        <v>79</v>
      </c>
      <c r="F12" s="24">
        <v>71.2</v>
      </c>
      <c r="G12" s="24">
        <v>70</v>
      </c>
      <c r="H12" s="24">
        <v>78.41</v>
      </c>
      <c r="I12" s="24">
        <v>80.3</v>
      </c>
      <c r="J12" s="24">
        <v>71.42</v>
      </c>
      <c r="K12" s="24">
        <v>88.88</v>
      </c>
      <c r="L12" s="24">
        <v>84.76</v>
      </c>
      <c r="M12" s="24">
        <v>80</v>
      </c>
      <c r="N12" s="24">
        <v>85</v>
      </c>
      <c r="O12" s="24">
        <v>62.5</v>
      </c>
      <c r="P12" s="30">
        <f t="shared" si="0"/>
        <v>77.55583333333333</v>
      </c>
      <c r="Q12" s="32"/>
      <c r="R12" s="24"/>
      <c r="S12" s="56">
        <v>1000</v>
      </c>
    </row>
    <row r="13" spans="1:19" ht="9.75" customHeight="1">
      <c r="A13" s="28">
        <v>7</v>
      </c>
      <c r="B13" s="4" t="s">
        <v>7</v>
      </c>
      <c r="C13" s="14"/>
      <c r="D13" s="18">
        <v>90.91</v>
      </c>
      <c r="E13" s="24">
        <v>80</v>
      </c>
      <c r="F13" s="24">
        <v>83.81</v>
      </c>
      <c r="G13" s="24">
        <v>75.24</v>
      </c>
      <c r="H13" s="24">
        <v>77.14</v>
      </c>
      <c r="I13" s="24">
        <v>77.14</v>
      </c>
      <c r="J13" s="24">
        <v>81.43</v>
      </c>
      <c r="K13" s="24">
        <v>88.57</v>
      </c>
      <c r="L13" s="24">
        <v>84.57</v>
      </c>
      <c r="M13" s="24">
        <v>80.15</v>
      </c>
      <c r="N13" s="24">
        <v>86.67</v>
      </c>
      <c r="O13" s="24">
        <v>82.86</v>
      </c>
      <c r="P13" s="30">
        <f t="shared" si="0"/>
        <v>82.37416666666665</v>
      </c>
      <c r="Q13" s="32"/>
      <c r="R13" s="24"/>
      <c r="S13" s="56">
        <v>3000</v>
      </c>
    </row>
    <row r="14" spans="1:19" ht="9.75" customHeight="1">
      <c r="A14" s="28">
        <v>8</v>
      </c>
      <c r="B14" s="4" t="s">
        <v>8</v>
      </c>
      <c r="C14" s="14"/>
      <c r="D14" s="24">
        <v>80.69</v>
      </c>
      <c r="E14" s="24">
        <v>84.68</v>
      </c>
      <c r="F14" s="24">
        <v>84.68</v>
      </c>
      <c r="G14" s="24">
        <v>78.23</v>
      </c>
      <c r="H14" s="24">
        <v>76.83</v>
      </c>
      <c r="I14" s="24">
        <v>76.35</v>
      </c>
      <c r="J14" s="24">
        <v>73.12</v>
      </c>
      <c r="K14" s="24">
        <v>69.3</v>
      </c>
      <c r="L14" s="24">
        <v>75.48</v>
      </c>
      <c r="M14" s="24">
        <v>71.77</v>
      </c>
      <c r="N14" s="24">
        <v>75.81</v>
      </c>
      <c r="O14" s="24">
        <v>79.57</v>
      </c>
      <c r="P14" s="30">
        <f t="shared" si="0"/>
        <v>77.20916666666666</v>
      </c>
      <c r="Q14" s="32"/>
      <c r="R14" s="24"/>
      <c r="S14" s="56">
        <v>7470.35</v>
      </c>
    </row>
    <row r="15" spans="1:19" ht="9.75" customHeight="1">
      <c r="A15" s="28">
        <v>9</v>
      </c>
      <c r="B15" s="4" t="s">
        <v>9</v>
      </c>
      <c r="C15" s="14"/>
      <c r="D15" s="24">
        <v>92.5</v>
      </c>
      <c r="E15" s="24">
        <v>85</v>
      </c>
      <c r="F15" s="24">
        <v>80</v>
      </c>
      <c r="G15" s="24">
        <v>84</v>
      </c>
      <c r="H15" s="24">
        <v>82.5</v>
      </c>
      <c r="I15" s="24">
        <v>86.67</v>
      </c>
      <c r="J15" s="24">
        <v>80</v>
      </c>
      <c r="K15" s="24">
        <v>82.5</v>
      </c>
      <c r="L15" s="24">
        <v>80</v>
      </c>
      <c r="M15" s="24">
        <v>75</v>
      </c>
      <c r="N15" s="24">
        <v>80</v>
      </c>
      <c r="O15" s="24">
        <v>75</v>
      </c>
      <c r="P15" s="30">
        <f t="shared" si="0"/>
        <v>81.93083333333334</v>
      </c>
      <c r="Q15" s="32"/>
      <c r="R15" s="24"/>
      <c r="S15" s="56">
        <v>1000</v>
      </c>
    </row>
    <row r="16" spans="1:19" ht="9.75" customHeight="1">
      <c r="A16" s="28">
        <v>10</v>
      </c>
      <c r="B16" s="4" t="s">
        <v>10</v>
      </c>
      <c r="C16" s="14"/>
      <c r="D16" s="19"/>
      <c r="E16" s="19"/>
      <c r="F16" s="19"/>
      <c r="G16" s="24">
        <v>51.47</v>
      </c>
      <c r="H16" s="19"/>
      <c r="I16" s="19"/>
      <c r="J16" s="19"/>
      <c r="K16" s="19"/>
      <c r="L16" s="19"/>
      <c r="M16" s="19"/>
      <c r="N16" s="19"/>
      <c r="O16" s="19"/>
      <c r="P16" s="30">
        <f>SUM(D16:O16)/1</f>
        <v>51.47</v>
      </c>
      <c r="Q16" s="32"/>
      <c r="R16" s="24"/>
      <c r="S16" s="56"/>
    </row>
    <row r="17" spans="1:19" ht="9.75" customHeight="1">
      <c r="A17" s="28">
        <v>11</v>
      </c>
      <c r="B17" s="4" t="s">
        <v>11</v>
      </c>
      <c r="C17" s="14"/>
      <c r="D17" s="24">
        <v>96.88</v>
      </c>
      <c r="E17" s="24">
        <v>96.28</v>
      </c>
      <c r="F17" s="24">
        <v>95.83</v>
      </c>
      <c r="G17" s="24">
        <v>93.75</v>
      </c>
      <c r="H17" s="24">
        <v>95.31</v>
      </c>
      <c r="I17" s="24">
        <v>93.75</v>
      </c>
      <c r="J17" s="24">
        <v>95.83</v>
      </c>
      <c r="K17" s="24">
        <v>95.56</v>
      </c>
      <c r="L17" s="24">
        <v>91.67</v>
      </c>
      <c r="M17" s="24">
        <v>93.33</v>
      </c>
      <c r="N17" s="24">
        <v>93.33</v>
      </c>
      <c r="O17" s="19"/>
      <c r="P17" s="30">
        <f>SUM(D17:O17)/11</f>
        <v>94.68363636363637</v>
      </c>
      <c r="Q17" s="32"/>
      <c r="R17" s="24"/>
      <c r="S17" s="56">
        <v>2000</v>
      </c>
    </row>
    <row r="18" spans="1:19" ht="9.75" customHeight="1">
      <c r="A18" s="28">
        <v>12</v>
      </c>
      <c r="B18" s="4" t="s">
        <v>12</v>
      </c>
      <c r="C18" s="14"/>
      <c r="D18" s="18">
        <v>75</v>
      </c>
      <c r="E18" s="24">
        <v>83.64</v>
      </c>
      <c r="F18" s="24">
        <v>79.79</v>
      </c>
      <c r="G18" s="24">
        <v>81.82</v>
      </c>
      <c r="H18" s="24">
        <v>60.61</v>
      </c>
      <c r="I18" s="24">
        <v>60.61</v>
      </c>
      <c r="J18" s="24">
        <v>72.73</v>
      </c>
      <c r="K18" s="19"/>
      <c r="L18" s="19"/>
      <c r="M18" s="19"/>
      <c r="N18" s="19"/>
      <c r="O18" s="19"/>
      <c r="P18" s="30">
        <f>SUM(D18:O18)/7</f>
        <v>73.45714285714287</v>
      </c>
      <c r="Q18" s="32"/>
      <c r="R18" s="24"/>
      <c r="S18" s="56"/>
    </row>
    <row r="19" spans="1:19" ht="9.75" customHeight="1">
      <c r="A19" s="28">
        <v>13</v>
      </c>
      <c r="B19" s="4" t="s">
        <v>13</v>
      </c>
      <c r="C19" s="14"/>
      <c r="D19" s="24">
        <v>90</v>
      </c>
      <c r="E19" s="24">
        <v>95</v>
      </c>
      <c r="F19" s="24">
        <v>88</v>
      </c>
      <c r="G19" s="24">
        <v>85.71</v>
      </c>
      <c r="H19" s="24">
        <v>85.71</v>
      </c>
      <c r="I19" s="24">
        <v>85.71</v>
      </c>
      <c r="J19" s="24">
        <v>85.71</v>
      </c>
      <c r="K19" s="24">
        <v>85.71</v>
      </c>
      <c r="L19" s="24">
        <v>85.71</v>
      </c>
      <c r="M19" s="24">
        <v>85.71</v>
      </c>
      <c r="N19" s="24">
        <v>85.7</v>
      </c>
      <c r="O19" s="24">
        <v>100</v>
      </c>
      <c r="P19" s="30">
        <f>SUM(D19:O19)/12</f>
        <v>88.22250000000001</v>
      </c>
      <c r="Q19" s="32"/>
      <c r="R19" s="24"/>
      <c r="S19" s="56"/>
    </row>
    <row r="20" spans="1:19" ht="9.75" customHeight="1">
      <c r="A20" s="28">
        <v>14</v>
      </c>
      <c r="B20" s="4" t="s">
        <v>14</v>
      </c>
      <c r="C20" s="14"/>
      <c r="D20" s="18">
        <v>71.67</v>
      </c>
      <c r="E20" s="24">
        <v>74.29</v>
      </c>
      <c r="F20" s="24">
        <v>80.95</v>
      </c>
      <c r="G20" s="24">
        <v>80.95</v>
      </c>
      <c r="H20" s="24">
        <v>76.79</v>
      </c>
      <c r="I20" s="24">
        <v>92.86</v>
      </c>
      <c r="J20" s="24">
        <v>78.57</v>
      </c>
      <c r="K20" s="24">
        <v>75</v>
      </c>
      <c r="L20" s="24">
        <v>74.29</v>
      </c>
      <c r="M20" s="19"/>
      <c r="N20" s="19"/>
      <c r="O20" s="19"/>
      <c r="P20" s="30">
        <f>SUM(D20:O20)/9</f>
        <v>78.37444444444445</v>
      </c>
      <c r="Q20" s="32"/>
      <c r="R20" s="24"/>
      <c r="S20" s="56">
        <v>1285.09</v>
      </c>
    </row>
    <row r="21" spans="1:19" ht="9.75" customHeight="1">
      <c r="A21" s="28">
        <v>15</v>
      </c>
      <c r="B21" s="4" t="s">
        <v>64</v>
      </c>
      <c r="C21" s="14"/>
      <c r="D21" s="18">
        <v>85</v>
      </c>
      <c r="E21" s="24">
        <v>91.33</v>
      </c>
      <c r="F21" s="24">
        <v>80.46</v>
      </c>
      <c r="G21" s="24">
        <v>95.4</v>
      </c>
      <c r="H21" s="24">
        <v>94.64</v>
      </c>
      <c r="I21" s="24">
        <v>96.43</v>
      </c>
      <c r="J21" s="24">
        <v>86.9</v>
      </c>
      <c r="K21" s="24">
        <v>86.9</v>
      </c>
      <c r="L21" s="24">
        <v>85.19</v>
      </c>
      <c r="M21" s="24">
        <v>88.89</v>
      </c>
      <c r="N21" s="24">
        <v>90.74</v>
      </c>
      <c r="O21" s="24">
        <v>87.96</v>
      </c>
      <c r="P21" s="30">
        <f>SUM(D21:O21)/12</f>
        <v>89.15333333333332</v>
      </c>
      <c r="Q21" s="32"/>
      <c r="R21" s="24"/>
      <c r="S21" s="56">
        <v>5284.09</v>
      </c>
    </row>
    <row r="22" spans="1:19" ht="9.75" customHeight="1">
      <c r="A22" s="28">
        <v>16</v>
      </c>
      <c r="B22" s="4" t="s">
        <v>15</v>
      </c>
      <c r="C22" s="14"/>
      <c r="D22" s="18">
        <v>89.57</v>
      </c>
      <c r="E22" s="24">
        <v>88.04</v>
      </c>
      <c r="F22" s="24">
        <v>81.74</v>
      </c>
      <c r="G22" s="24">
        <v>73.91</v>
      </c>
      <c r="H22" s="24">
        <v>83.33</v>
      </c>
      <c r="I22" s="24">
        <v>84.72</v>
      </c>
      <c r="J22" s="24">
        <v>58</v>
      </c>
      <c r="K22" s="24">
        <v>67</v>
      </c>
      <c r="L22" s="24">
        <v>72</v>
      </c>
      <c r="M22" s="24">
        <v>86.67</v>
      </c>
      <c r="N22" s="24">
        <v>80</v>
      </c>
      <c r="O22" s="24">
        <v>81.6</v>
      </c>
      <c r="P22" s="30">
        <f>SUM(D22:O22)/12</f>
        <v>78.88166666666666</v>
      </c>
      <c r="Q22" s="32"/>
      <c r="R22" s="24"/>
      <c r="S22" s="56">
        <v>3170.46</v>
      </c>
    </row>
    <row r="23" spans="1:19" ht="9.75" customHeight="1">
      <c r="A23" s="28">
        <v>17</v>
      </c>
      <c r="B23" s="4" t="s">
        <v>16</v>
      </c>
      <c r="C23" s="14"/>
      <c r="D23" s="18">
        <v>97.6</v>
      </c>
      <c r="E23" s="24">
        <v>98</v>
      </c>
      <c r="F23" s="24">
        <v>93.6</v>
      </c>
      <c r="G23" s="24">
        <v>97</v>
      </c>
      <c r="H23" s="24">
        <v>89.81</v>
      </c>
      <c r="I23" s="24">
        <v>82.69</v>
      </c>
      <c r="J23" s="24">
        <v>96</v>
      </c>
      <c r="K23" s="24">
        <v>97.44</v>
      </c>
      <c r="L23" s="24">
        <v>97.69</v>
      </c>
      <c r="M23" s="24">
        <v>91.03</v>
      </c>
      <c r="N23" s="24">
        <v>85</v>
      </c>
      <c r="O23" s="24">
        <v>84.8</v>
      </c>
      <c r="P23" s="30">
        <f>SUM(D23:O23)/12</f>
        <v>92.555</v>
      </c>
      <c r="Q23" s="32"/>
      <c r="R23" s="24"/>
      <c r="S23" s="56">
        <v>2000</v>
      </c>
    </row>
    <row r="24" spans="1:19" ht="9.75" customHeight="1">
      <c r="A24" s="28">
        <v>18</v>
      </c>
      <c r="B24" s="4" t="s">
        <v>17</v>
      </c>
      <c r="C24" s="14"/>
      <c r="D24" s="18">
        <v>66.3</v>
      </c>
      <c r="E24" s="24">
        <v>86.36</v>
      </c>
      <c r="F24" s="24">
        <v>82.95</v>
      </c>
      <c r="G24" s="24">
        <v>84.76</v>
      </c>
      <c r="H24" s="24">
        <v>83.33</v>
      </c>
      <c r="I24" s="24">
        <v>79.37</v>
      </c>
      <c r="J24" s="24">
        <v>63.16</v>
      </c>
      <c r="K24" s="24">
        <v>64.47</v>
      </c>
      <c r="L24" s="24">
        <v>88.16</v>
      </c>
      <c r="M24" s="24">
        <v>81.58</v>
      </c>
      <c r="N24" s="24">
        <v>77.19</v>
      </c>
      <c r="O24" s="24">
        <v>85</v>
      </c>
      <c r="P24" s="30">
        <f>SUM(D24:O24)/12</f>
        <v>78.55250000000001</v>
      </c>
      <c r="Q24" s="32"/>
      <c r="R24" s="24"/>
      <c r="S24" s="56">
        <v>2500</v>
      </c>
    </row>
    <row r="25" spans="1:19" ht="9.75" customHeight="1">
      <c r="A25" s="28">
        <v>19</v>
      </c>
      <c r="B25" s="5" t="s">
        <v>18</v>
      </c>
      <c r="C25" s="14"/>
      <c r="D25" s="18">
        <v>81</v>
      </c>
      <c r="E25" s="24">
        <v>71.67</v>
      </c>
      <c r="F25" s="24">
        <v>78</v>
      </c>
      <c r="G25" s="24">
        <v>90</v>
      </c>
      <c r="H25" s="24">
        <v>89.47</v>
      </c>
      <c r="I25" s="24">
        <v>91.23</v>
      </c>
      <c r="J25" s="24">
        <v>89.71</v>
      </c>
      <c r="K25" s="24">
        <v>92.65</v>
      </c>
      <c r="L25" s="24">
        <v>82.22</v>
      </c>
      <c r="M25" s="24">
        <v>90.28</v>
      </c>
      <c r="N25" s="24">
        <v>86.11</v>
      </c>
      <c r="O25" s="19"/>
      <c r="P25" s="30">
        <f>SUM(D25:O25)/12</f>
        <v>78.52833333333334</v>
      </c>
      <c r="Q25" s="32"/>
      <c r="R25" s="24"/>
      <c r="S25" s="56">
        <v>3637.54</v>
      </c>
    </row>
    <row r="26" spans="1:19" ht="9.75" customHeight="1">
      <c r="A26" s="28">
        <v>20</v>
      </c>
      <c r="B26" s="5" t="s">
        <v>19</v>
      </c>
      <c r="C26" s="14"/>
      <c r="D26" s="18">
        <v>82.22</v>
      </c>
      <c r="E26" s="24">
        <v>83.33</v>
      </c>
      <c r="F26" s="24">
        <v>92.22</v>
      </c>
      <c r="G26" s="24">
        <v>79.17</v>
      </c>
      <c r="H26" s="24">
        <v>80.56</v>
      </c>
      <c r="I26" s="24">
        <v>90.74</v>
      </c>
      <c r="J26" s="24">
        <v>55.56</v>
      </c>
      <c r="K26" s="24">
        <v>82.46</v>
      </c>
      <c r="L26" s="24">
        <v>76</v>
      </c>
      <c r="M26" s="24">
        <v>85</v>
      </c>
      <c r="N26" s="24">
        <v>76.67</v>
      </c>
      <c r="O26" s="24">
        <v>83.75</v>
      </c>
      <c r="P26" s="30">
        <f>SUM(D26:O26)/12</f>
        <v>80.64</v>
      </c>
      <c r="Q26" s="32"/>
      <c r="R26" s="24"/>
      <c r="S26" s="56">
        <v>2568.18</v>
      </c>
    </row>
    <row r="27" spans="1:19" ht="9.75" customHeight="1">
      <c r="A27" s="28">
        <v>21</v>
      </c>
      <c r="B27" s="4" t="s">
        <v>20</v>
      </c>
      <c r="C27" s="14"/>
      <c r="D27" s="18">
        <v>85.83</v>
      </c>
      <c r="E27" s="24">
        <v>86</v>
      </c>
      <c r="F27" s="24">
        <v>93</v>
      </c>
      <c r="G27" s="24">
        <v>76</v>
      </c>
      <c r="H27" s="24">
        <v>85</v>
      </c>
      <c r="I27" s="24">
        <v>86.67</v>
      </c>
      <c r="J27" s="24">
        <v>66.67</v>
      </c>
      <c r="K27" s="24">
        <v>75</v>
      </c>
      <c r="L27" s="24">
        <v>74</v>
      </c>
      <c r="M27" s="24">
        <v>72</v>
      </c>
      <c r="N27" s="24">
        <v>68</v>
      </c>
      <c r="O27" s="19"/>
      <c r="P27" s="30">
        <f>SUM(D27:O27)/11</f>
        <v>78.92454545454545</v>
      </c>
      <c r="Q27" s="32"/>
      <c r="R27" s="24"/>
      <c r="S27" s="56">
        <v>3697.73</v>
      </c>
    </row>
    <row r="28" spans="1:19" ht="9.75" customHeight="1">
      <c r="A28" s="28">
        <v>22</v>
      </c>
      <c r="B28" s="4" t="s">
        <v>21</v>
      </c>
      <c r="C28" s="14"/>
      <c r="D28" s="24">
        <v>77.08</v>
      </c>
      <c r="E28" s="24">
        <v>77.15</v>
      </c>
      <c r="F28" s="24">
        <v>69.12</v>
      </c>
      <c r="G28" s="24">
        <v>76.47</v>
      </c>
      <c r="H28" s="24">
        <v>82.35</v>
      </c>
      <c r="I28" s="24">
        <v>82.35</v>
      </c>
      <c r="J28" s="24">
        <v>77.94</v>
      </c>
      <c r="K28" s="24">
        <v>60.78</v>
      </c>
      <c r="L28" s="24">
        <v>58.18</v>
      </c>
      <c r="M28" s="24">
        <v>72.73</v>
      </c>
      <c r="N28" s="24">
        <v>59.09</v>
      </c>
      <c r="O28" s="24">
        <v>55.68</v>
      </c>
      <c r="P28" s="30">
        <f>SUM(D28:O28)/12</f>
        <v>70.74333333333333</v>
      </c>
      <c r="Q28" s="32"/>
      <c r="R28" s="24"/>
      <c r="S28" s="56">
        <v>2056.82</v>
      </c>
    </row>
    <row r="29" spans="1:19" ht="9.75" customHeight="1">
      <c r="A29" s="28">
        <v>23</v>
      </c>
      <c r="B29" s="4" t="s">
        <v>22</v>
      </c>
      <c r="C29" s="14"/>
      <c r="D29" s="18">
        <v>91.3</v>
      </c>
      <c r="E29" s="24">
        <v>94.44</v>
      </c>
      <c r="F29" s="24">
        <v>97.22</v>
      </c>
      <c r="G29" s="24">
        <v>95.83</v>
      </c>
      <c r="H29" s="24">
        <v>78.89</v>
      </c>
      <c r="I29" s="24">
        <v>94.44</v>
      </c>
      <c r="J29" s="24">
        <v>86.11</v>
      </c>
      <c r="K29" s="24">
        <v>83.33</v>
      </c>
      <c r="L29" s="24">
        <v>83.33</v>
      </c>
      <c r="M29" s="24">
        <v>88.89</v>
      </c>
      <c r="N29" s="24">
        <v>94.44</v>
      </c>
      <c r="O29" s="24">
        <v>94.44</v>
      </c>
      <c r="P29" s="30">
        <f>SUM(D29:O29)/12</f>
        <v>90.22166666666668</v>
      </c>
      <c r="Q29" s="32"/>
      <c r="R29" s="24"/>
      <c r="S29" s="56">
        <v>4000</v>
      </c>
    </row>
    <row r="30" spans="1:19" ht="9.75" customHeight="1">
      <c r="A30" s="28">
        <v>24</v>
      </c>
      <c r="B30" s="4" t="s">
        <v>23</v>
      </c>
      <c r="C30" s="1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0" t="s">
        <v>73</v>
      </c>
      <c r="Q30" s="32"/>
      <c r="R30" s="24"/>
      <c r="S30" s="56"/>
    </row>
    <row r="31" spans="1:19" ht="9.75" customHeight="1">
      <c r="A31" s="28">
        <v>25</v>
      </c>
      <c r="B31" s="4" t="s">
        <v>24</v>
      </c>
      <c r="C31" s="14"/>
      <c r="D31" s="18">
        <v>88.16</v>
      </c>
      <c r="E31" s="24">
        <v>84.21</v>
      </c>
      <c r="F31" s="24">
        <v>88.89</v>
      </c>
      <c r="G31" s="24">
        <v>85.59</v>
      </c>
      <c r="H31" s="24">
        <v>85.42</v>
      </c>
      <c r="I31" s="24">
        <v>93.75</v>
      </c>
      <c r="J31" s="24">
        <v>87.5</v>
      </c>
      <c r="K31" s="24">
        <v>79.17</v>
      </c>
      <c r="L31" s="24">
        <v>76.47</v>
      </c>
      <c r="M31" s="24">
        <v>74.51</v>
      </c>
      <c r="N31" s="24">
        <v>91.18</v>
      </c>
      <c r="O31" s="24">
        <v>92.16</v>
      </c>
      <c r="P31" s="30">
        <f>SUM(D31:O31)/12</f>
        <v>85.58416666666666</v>
      </c>
      <c r="Q31" s="32"/>
      <c r="R31" s="24"/>
      <c r="S31" s="56">
        <v>3384.09</v>
      </c>
    </row>
    <row r="32" spans="1:19" ht="9.75" customHeight="1">
      <c r="A32" s="28">
        <v>26</v>
      </c>
      <c r="B32" s="4" t="s">
        <v>25</v>
      </c>
      <c r="C32" s="14"/>
      <c r="D32" s="18">
        <v>76.79</v>
      </c>
      <c r="E32" s="24">
        <v>89.29</v>
      </c>
      <c r="F32" s="24">
        <v>72.22</v>
      </c>
      <c r="G32" s="24">
        <v>81.94</v>
      </c>
      <c r="H32" s="24">
        <v>81.94</v>
      </c>
      <c r="I32" s="24">
        <v>86.11</v>
      </c>
      <c r="J32" s="24">
        <v>75.93</v>
      </c>
      <c r="K32" s="24">
        <v>77.78</v>
      </c>
      <c r="L32" s="24">
        <v>79.17</v>
      </c>
      <c r="M32" s="24">
        <v>75</v>
      </c>
      <c r="N32" s="24">
        <v>65.28</v>
      </c>
      <c r="O32" s="24">
        <v>72.73</v>
      </c>
      <c r="P32" s="30">
        <f>SUM(D32:O32)/12</f>
        <v>77.84833333333333</v>
      </c>
      <c r="Q32" s="32"/>
      <c r="R32" s="24"/>
      <c r="S32" s="56">
        <v>5000</v>
      </c>
    </row>
    <row r="33" spans="1:19" ht="9.75" customHeight="1">
      <c r="A33" s="28">
        <v>27</v>
      </c>
      <c r="B33" s="4" t="s">
        <v>26</v>
      </c>
      <c r="C33" s="14"/>
      <c r="D33" s="18">
        <v>69.47</v>
      </c>
      <c r="E33" s="24">
        <v>70.83</v>
      </c>
      <c r="F33" s="24">
        <v>76.39</v>
      </c>
      <c r="G33" s="24">
        <v>80.39</v>
      </c>
      <c r="H33" s="24">
        <v>70.59</v>
      </c>
      <c r="I33" s="24">
        <v>80.56</v>
      </c>
      <c r="J33" s="24">
        <v>81.48</v>
      </c>
      <c r="K33" s="24">
        <v>72.22</v>
      </c>
      <c r="L33" s="24">
        <v>80.95</v>
      </c>
      <c r="M33" s="24">
        <v>85.71</v>
      </c>
      <c r="N33" s="24">
        <v>86.84</v>
      </c>
      <c r="O33" s="19"/>
      <c r="P33" s="30">
        <f>SUM(D33:O33)/11</f>
        <v>77.76636363636364</v>
      </c>
      <c r="Q33" s="32"/>
      <c r="R33" s="24"/>
      <c r="S33" s="56">
        <v>2000</v>
      </c>
    </row>
    <row r="34" spans="1:19" ht="9.75" customHeight="1">
      <c r="A34" s="28">
        <v>28</v>
      </c>
      <c r="B34" s="4" t="s">
        <v>27</v>
      </c>
      <c r="C34" s="14"/>
      <c r="D34" s="18">
        <v>94</v>
      </c>
      <c r="E34" s="24">
        <v>78.33</v>
      </c>
      <c r="F34" s="24">
        <v>83.33</v>
      </c>
      <c r="G34" s="24">
        <v>85.9</v>
      </c>
      <c r="H34" s="24">
        <v>73.85</v>
      </c>
      <c r="I34" s="24">
        <v>76</v>
      </c>
      <c r="J34" s="24">
        <v>76</v>
      </c>
      <c r="K34" s="24">
        <v>76</v>
      </c>
      <c r="L34" s="24">
        <v>74.17</v>
      </c>
      <c r="M34" s="24">
        <v>82.29</v>
      </c>
      <c r="N34" s="19"/>
      <c r="O34" s="19"/>
      <c r="P34" s="30">
        <f>SUM(D34:O34)/10</f>
        <v>79.987</v>
      </c>
      <c r="Q34" s="32"/>
      <c r="R34" s="24"/>
      <c r="S34" s="56">
        <v>1000</v>
      </c>
    </row>
    <row r="35" spans="1:19" ht="9.75" customHeight="1">
      <c r="A35" s="28">
        <v>29</v>
      </c>
      <c r="B35" s="4" t="s">
        <v>28</v>
      </c>
      <c r="C35" s="14"/>
      <c r="D35" s="18">
        <v>63</v>
      </c>
      <c r="E35" s="24">
        <v>59</v>
      </c>
      <c r="F35" s="24">
        <v>57.6</v>
      </c>
      <c r="G35" s="24">
        <v>68.75</v>
      </c>
      <c r="H35" s="24">
        <v>74</v>
      </c>
      <c r="I35" s="24">
        <v>57.5</v>
      </c>
      <c r="J35" s="24">
        <v>60.53</v>
      </c>
      <c r="K35" s="24">
        <v>79.63</v>
      </c>
      <c r="L35" s="24">
        <v>71.11</v>
      </c>
      <c r="M35" s="24">
        <v>70.83</v>
      </c>
      <c r="N35" s="24">
        <v>68.52</v>
      </c>
      <c r="O35" s="24">
        <v>73.33</v>
      </c>
      <c r="P35" s="30">
        <f>SUM(D35:O35)/12</f>
        <v>66.98333333333333</v>
      </c>
      <c r="Q35" s="32"/>
      <c r="R35" s="24"/>
      <c r="S35" s="56">
        <v>6518.37</v>
      </c>
    </row>
    <row r="36" spans="1:19" ht="9.75" customHeight="1">
      <c r="A36" s="28">
        <v>30</v>
      </c>
      <c r="B36" s="4" t="s">
        <v>29</v>
      </c>
      <c r="C36" s="14"/>
      <c r="D36" s="18">
        <v>87.5</v>
      </c>
      <c r="E36" s="24">
        <v>82</v>
      </c>
      <c r="F36" s="24">
        <v>90</v>
      </c>
      <c r="G36" s="24">
        <v>96.67</v>
      </c>
      <c r="H36" s="24">
        <v>86.36</v>
      </c>
      <c r="I36" s="24">
        <v>81.82</v>
      </c>
      <c r="J36" s="24">
        <v>78.79</v>
      </c>
      <c r="K36" s="24">
        <v>75.76</v>
      </c>
      <c r="L36" s="24">
        <v>78.18</v>
      </c>
      <c r="M36" s="24">
        <v>72.73</v>
      </c>
      <c r="N36" s="24">
        <v>85.45</v>
      </c>
      <c r="O36" s="24">
        <v>84.85</v>
      </c>
      <c r="P36" s="30">
        <f>SUM(D36:O36)/12</f>
        <v>83.3425</v>
      </c>
      <c r="Q36" s="32"/>
      <c r="R36" s="24"/>
      <c r="S36" s="56">
        <v>1668.18</v>
      </c>
    </row>
    <row r="37" spans="1:19" ht="9.75" customHeight="1">
      <c r="A37" s="28">
        <v>31</v>
      </c>
      <c r="B37" s="4" t="s">
        <v>30</v>
      </c>
      <c r="C37" s="14"/>
      <c r="D37" s="18">
        <v>93.94</v>
      </c>
      <c r="E37" s="24">
        <v>84.09</v>
      </c>
      <c r="F37" s="24">
        <v>79.49</v>
      </c>
      <c r="G37" s="24">
        <v>63.08</v>
      </c>
      <c r="H37" s="24">
        <v>69.23</v>
      </c>
      <c r="I37" s="24">
        <v>78.57</v>
      </c>
      <c r="J37" s="24">
        <v>54</v>
      </c>
      <c r="K37" s="24">
        <v>67.31</v>
      </c>
      <c r="L37" s="24">
        <v>69.64</v>
      </c>
      <c r="M37" s="24">
        <v>80.35</v>
      </c>
      <c r="N37" s="24">
        <v>72.43</v>
      </c>
      <c r="O37" s="24">
        <v>83.33</v>
      </c>
      <c r="P37" s="30">
        <f>SUM(D37:O37)/12</f>
        <v>74.62166666666668</v>
      </c>
      <c r="Q37" s="32"/>
      <c r="R37" s="24"/>
      <c r="S37" s="56">
        <v>4100.57</v>
      </c>
    </row>
    <row r="38" spans="1:19" ht="9.75" customHeight="1">
      <c r="A38" s="28">
        <v>32</v>
      </c>
      <c r="B38" s="4" t="s">
        <v>31</v>
      </c>
      <c r="C38" s="14"/>
      <c r="D38" s="18">
        <v>81</v>
      </c>
      <c r="E38" s="24">
        <v>72</v>
      </c>
      <c r="F38" s="24">
        <v>73.08</v>
      </c>
      <c r="G38" s="24">
        <v>60</v>
      </c>
      <c r="H38" s="24">
        <v>66.67</v>
      </c>
      <c r="I38" s="24">
        <v>73.08</v>
      </c>
      <c r="J38" s="24">
        <v>65.38</v>
      </c>
      <c r="K38" s="24">
        <v>75.96</v>
      </c>
      <c r="L38" s="24">
        <v>72.12</v>
      </c>
      <c r="M38" s="24">
        <v>68.52</v>
      </c>
      <c r="N38" s="19"/>
      <c r="O38" s="19"/>
      <c r="P38" s="30">
        <f>SUM(D38:O38)/10</f>
        <v>70.78099999999999</v>
      </c>
      <c r="Q38" s="32"/>
      <c r="R38" s="24"/>
      <c r="S38" s="56">
        <v>3600</v>
      </c>
    </row>
    <row r="39" spans="1:19" ht="9.75" customHeight="1">
      <c r="A39" s="28">
        <v>33</v>
      </c>
      <c r="B39" s="4" t="s">
        <v>32</v>
      </c>
      <c r="C39" s="14"/>
      <c r="D39" s="18">
        <v>90.63</v>
      </c>
      <c r="E39" s="24">
        <v>87.5</v>
      </c>
      <c r="F39" s="24">
        <v>91.67</v>
      </c>
      <c r="G39" s="24">
        <v>94.64</v>
      </c>
      <c r="H39" s="24">
        <v>90</v>
      </c>
      <c r="I39" s="24">
        <v>92.86</v>
      </c>
      <c r="J39" s="24">
        <v>85.71</v>
      </c>
      <c r="K39" s="24">
        <v>88.1</v>
      </c>
      <c r="L39" s="24">
        <v>94.64</v>
      </c>
      <c r="M39" s="24">
        <v>91.07</v>
      </c>
      <c r="N39" s="24">
        <v>92.86</v>
      </c>
      <c r="O39" s="24">
        <v>92</v>
      </c>
      <c r="P39" s="30">
        <f>SUM(D39:O39)/12</f>
        <v>90.97333333333331</v>
      </c>
      <c r="Q39" s="32"/>
      <c r="R39" s="24"/>
      <c r="S39" s="56">
        <v>1000</v>
      </c>
    </row>
    <row r="40" spans="1:19" ht="9.75" customHeight="1">
      <c r="A40" s="28">
        <v>34</v>
      </c>
      <c r="B40" s="4" t="s">
        <v>33</v>
      </c>
      <c r="C40" s="14"/>
      <c r="D40" s="24">
        <v>85</v>
      </c>
      <c r="E40" s="24">
        <v>71.11</v>
      </c>
      <c r="F40" s="24">
        <v>96.67</v>
      </c>
      <c r="G40" s="24">
        <v>90.83</v>
      </c>
      <c r="H40" s="24">
        <v>90</v>
      </c>
      <c r="I40" s="24">
        <v>93.33</v>
      </c>
      <c r="J40" s="24">
        <v>91.11</v>
      </c>
      <c r="K40" s="24">
        <v>83.04</v>
      </c>
      <c r="L40" s="24">
        <v>89.29</v>
      </c>
      <c r="M40" s="24">
        <v>95.24</v>
      </c>
      <c r="N40" s="19"/>
      <c r="O40" s="19"/>
      <c r="P40" s="30">
        <f>SUM(D40:O40)/10</f>
        <v>88.562</v>
      </c>
      <c r="Q40" s="32"/>
      <c r="R40" s="24"/>
      <c r="S40" s="56">
        <v>568.18</v>
      </c>
    </row>
    <row r="41" spans="1:19" ht="9.75" customHeight="1">
      <c r="A41" s="28">
        <v>35</v>
      </c>
      <c r="B41" s="4" t="s">
        <v>34</v>
      </c>
      <c r="C41" s="14"/>
      <c r="D41" s="18">
        <v>96.67</v>
      </c>
      <c r="E41" s="24">
        <v>92.71</v>
      </c>
      <c r="F41" s="24">
        <v>93.75</v>
      </c>
      <c r="G41" s="24">
        <v>90.83</v>
      </c>
      <c r="H41" s="24">
        <v>90.63</v>
      </c>
      <c r="I41" s="24">
        <v>91.67</v>
      </c>
      <c r="J41" s="24">
        <v>80.56</v>
      </c>
      <c r="K41" s="24">
        <v>86.46</v>
      </c>
      <c r="L41" s="24">
        <v>95.2</v>
      </c>
      <c r="M41" s="24">
        <v>89.33</v>
      </c>
      <c r="N41" s="24">
        <v>92</v>
      </c>
      <c r="O41" s="24">
        <v>95.65</v>
      </c>
      <c r="P41" s="30">
        <f>SUM(D41:O41)/12</f>
        <v>91.28833333333334</v>
      </c>
      <c r="Q41" s="32"/>
      <c r="R41" s="24"/>
      <c r="S41" s="56">
        <v>4160.21</v>
      </c>
    </row>
    <row r="42" spans="1:19" ht="9.75" customHeight="1">
      <c r="A42" s="28">
        <v>36</v>
      </c>
      <c r="B42" s="4" t="s">
        <v>35</v>
      </c>
      <c r="C42" s="14"/>
      <c r="D42" s="18">
        <v>87.49</v>
      </c>
      <c r="E42" s="24">
        <v>89.17</v>
      </c>
      <c r="F42" s="24">
        <v>80</v>
      </c>
      <c r="G42" s="24">
        <v>89.65</v>
      </c>
      <c r="H42" s="24">
        <v>83.03</v>
      </c>
      <c r="I42" s="24">
        <v>76.78</v>
      </c>
      <c r="J42" s="24">
        <v>79.76</v>
      </c>
      <c r="K42" s="24">
        <v>88.45</v>
      </c>
      <c r="L42" s="24">
        <v>86.15</v>
      </c>
      <c r="M42" s="24">
        <v>83.11</v>
      </c>
      <c r="N42" s="24">
        <v>90.86</v>
      </c>
      <c r="O42" s="24">
        <v>86.6</v>
      </c>
      <c r="P42" s="30">
        <f>SUM(D42:O42)/12</f>
        <v>85.08749999999999</v>
      </c>
      <c r="Q42" s="32"/>
      <c r="R42" s="24"/>
      <c r="S42" s="56">
        <v>11596.5</v>
      </c>
    </row>
    <row r="43" spans="1:19" ht="9.75" customHeight="1">
      <c r="A43" s="28">
        <v>37</v>
      </c>
      <c r="B43" s="4" t="s">
        <v>36</v>
      </c>
      <c r="C43" s="14"/>
      <c r="D43" s="18">
        <v>74.74</v>
      </c>
      <c r="E43" s="24">
        <v>65.79</v>
      </c>
      <c r="F43" s="24">
        <v>67.37</v>
      </c>
      <c r="G43" s="24">
        <v>75</v>
      </c>
      <c r="H43" s="24">
        <v>71.05</v>
      </c>
      <c r="I43" s="24">
        <v>68.42</v>
      </c>
      <c r="J43" s="24">
        <v>70.18</v>
      </c>
      <c r="K43" s="24">
        <v>77.08</v>
      </c>
      <c r="L43" s="24">
        <v>82.5</v>
      </c>
      <c r="M43" s="24">
        <v>82.81</v>
      </c>
      <c r="N43" s="24">
        <v>67.65</v>
      </c>
      <c r="O43" s="24"/>
      <c r="P43" s="30">
        <f>SUM(D43:O43)/11</f>
        <v>72.96272727272728</v>
      </c>
      <c r="Q43" s="32"/>
      <c r="R43" s="24"/>
      <c r="S43" s="56">
        <v>1000</v>
      </c>
    </row>
    <row r="44" spans="1:19" ht="9.75" customHeight="1">
      <c r="A44" s="28">
        <v>38</v>
      </c>
      <c r="B44" s="4" t="s">
        <v>37</v>
      </c>
      <c r="C44" s="14"/>
      <c r="D44" s="18">
        <v>94.79</v>
      </c>
      <c r="E44" s="24">
        <v>95.38</v>
      </c>
      <c r="F44" s="24">
        <v>85.58</v>
      </c>
      <c r="G44" s="24">
        <v>77.68</v>
      </c>
      <c r="H44" s="24">
        <v>80.55</v>
      </c>
      <c r="I44" s="24">
        <v>80.55</v>
      </c>
      <c r="J44" s="24">
        <v>83.85</v>
      </c>
      <c r="K44" s="24">
        <v>83.95</v>
      </c>
      <c r="L44" s="24">
        <v>84.63</v>
      </c>
      <c r="M44" s="24">
        <v>83.06</v>
      </c>
      <c r="N44" s="24">
        <v>91.65</v>
      </c>
      <c r="O44" s="19"/>
      <c r="P44" s="30">
        <f>SUM(D44:O44)/12</f>
        <v>78.4725</v>
      </c>
      <c r="Q44" s="32"/>
      <c r="R44" s="24"/>
      <c r="S44" s="56">
        <v>2000</v>
      </c>
    </row>
    <row r="45" spans="1:19" ht="9.75" customHeight="1">
      <c r="A45" s="28">
        <v>39</v>
      </c>
      <c r="B45" s="4" t="s">
        <v>38</v>
      </c>
      <c r="C45" s="14"/>
      <c r="D45" s="18">
        <v>85</v>
      </c>
      <c r="E45" s="24">
        <v>85</v>
      </c>
      <c r="F45" s="24">
        <v>88.33</v>
      </c>
      <c r="G45" s="24">
        <v>86.67</v>
      </c>
      <c r="H45" s="24">
        <v>83.02</v>
      </c>
      <c r="I45" s="24">
        <v>89.58</v>
      </c>
      <c r="J45" s="24">
        <v>84.58</v>
      </c>
      <c r="K45" s="19"/>
      <c r="L45" s="19"/>
      <c r="M45" s="19"/>
      <c r="N45" s="19"/>
      <c r="O45" s="19"/>
      <c r="P45" s="30">
        <f>SUM(D45:O45)/7</f>
        <v>86.0257142857143</v>
      </c>
      <c r="Q45" s="32"/>
      <c r="R45" s="24"/>
      <c r="S45" s="56">
        <v>3000</v>
      </c>
    </row>
    <row r="46" spans="1:19" ht="9.75" customHeight="1">
      <c r="A46" s="46">
        <v>40</v>
      </c>
      <c r="B46" s="4" t="s">
        <v>39</v>
      </c>
      <c r="C46" s="14"/>
      <c r="D46" s="18">
        <v>98.21</v>
      </c>
      <c r="E46" s="24">
        <v>90</v>
      </c>
      <c r="F46" s="24">
        <v>88</v>
      </c>
      <c r="G46" s="24">
        <v>83.33</v>
      </c>
      <c r="H46" s="24">
        <v>92.86</v>
      </c>
      <c r="I46" s="24">
        <v>92.86</v>
      </c>
      <c r="J46" s="24">
        <v>83.33</v>
      </c>
      <c r="K46" s="24">
        <v>92.86</v>
      </c>
      <c r="L46" s="24">
        <v>92.86</v>
      </c>
      <c r="M46" s="24">
        <v>87.5</v>
      </c>
      <c r="N46" s="24">
        <v>83.93</v>
      </c>
      <c r="O46" s="24">
        <v>92.86</v>
      </c>
      <c r="P46" s="30">
        <f>SUM(D46:O46)/12</f>
        <v>89.88333333333333</v>
      </c>
      <c r="Q46" s="32"/>
      <c r="R46" s="24"/>
      <c r="S46" s="56">
        <v>1127.27</v>
      </c>
    </row>
    <row r="47" spans="1:19" ht="9.75" customHeight="1">
      <c r="A47" s="46">
        <v>41</v>
      </c>
      <c r="B47" s="4" t="s">
        <v>40</v>
      </c>
      <c r="C47" s="14"/>
      <c r="D47" s="18">
        <v>81.73</v>
      </c>
      <c r="E47" s="24">
        <v>94</v>
      </c>
      <c r="F47" s="24">
        <v>67.5</v>
      </c>
      <c r="G47" s="24">
        <v>73.91</v>
      </c>
      <c r="H47" s="24">
        <v>78.26</v>
      </c>
      <c r="I47" s="24">
        <v>81.16</v>
      </c>
      <c r="J47" s="24">
        <v>88.04</v>
      </c>
      <c r="K47" s="24">
        <v>78.26</v>
      </c>
      <c r="L47" s="24">
        <v>67.27</v>
      </c>
      <c r="M47" s="24">
        <v>86.63</v>
      </c>
      <c r="N47" s="24">
        <v>86.9</v>
      </c>
      <c r="O47" s="24">
        <v>73.81</v>
      </c>
      <c r="P47" s="30">
        <f>SUM(D47:O47)/12</f>
        <v>79.78916666666665</v>
      </c>
      <c r="Q47" s="32"/>
      <c r="R47" s="24"/>
      <c r="S47" s="56">
        <v>403.73</v>
      </c>
    </row>
    <row r="48" spans="1:19" ht="9.75" customHeight="1">
      <c r="A48" s="46">
        <v>42</v>
      </c>
      <c r="B48" s="4" t="s">
        <v>41</v>
      </c>
      <c r="C48" s="14"/>
      <c r="D48" s="18">
        <v>79.17</v>
      </c>
      <c r="E48" s="24">
        <v>79.17</v>
      </c>
      <c r="F48" s="24">
        <v>79.17</v>
      </c>
      <c r="G48" s="24">
        <v>81.33</v>
      </c>
      <c r="H48" s="24">
        <v>81.81</v>
      </c>
      <c r="I48" s="24">
        <v>75.75</v>
      </c>
      <c r="J48" s="24">
        <v>75.75</v>
      </c>
      <c r="K48" s="24">
        <v>79.16</v>
      </c>
      <c r="L48" s="24">
        <v>87.25</v>
      </c>
      <c r="M48" s="24">
        <v>79</v>
      </c>
      <c r="N48" s="24">
        <v>83</v>
      </c>
      <c r="O48" s="24">
        <v>77.66</v>
      </c>
      <c r="P48" s="30">
        <f>SUM(D48:O48)/12</f>
        <v>79.85166666666666</v>
      </c>
      <c r="Q48" s="32"/>
      <c r="R48" s="24"/>
      <c r="S48" s="56">
        <v>1000</v>
      </c>
    </row>
    <row r="49" spans="1:19" ht="9.75" customHeight="1">
      <c r="A49" s="46">
        <v>43</v>
      </c>
      <c r="B49" s="4" t="s">
        <v>42</v>
      </c>
      <c r="C49" s="14"/>
      <c r="D49" s="18">
        <v>63.2</v>
      </c>
      <c r="E49" s="24">
        <v>79.17</v>
      </c>
      <c r="F49" s="24">
        <v>82.69</v>
      </c>
      <c r="G49" s="24">
        <v>75</v>
      </c>
      <c r="H49" s="24">
        <v>81.73</v>
      </c>
      <c r="I49" s="24">
        <v>77.88</v>
      </c>
      <c r="J49" s="24">
        <v>87.5</v>
      </c>
      <c r="K49" s="24">
        <v>93.06</v>
      </c>
      <c r="L49" s="24">
        <v>86.67</v>
      </c>
      <c r="M49" s="24">
        <v>86.36</v>
      </c>
      <c r="N49" s="24">
        <v>92.86</v>
      </c>
      <c r="O49" s="24">
        <v>95</v>
      </c>
      <c r="P49" s="30">
        <f>SUM(D49:O49)/12</f>
        <v>83.42666666666666</v>
      </c>
      <c r="Q49" s="32"/>
      <c r="R49" s="24"/>
      <c r="S49" s="56"/>
    </row>
    <row r="50" spans="1:19" ht="9.75" customHeight="1">
      <c r="A50" s="46">
        <v>44</v>
      </c>
      <c r="B50" s="4" t="s">
        <v>69</v>
      </c>
      <c r="C50" s="14"/>
      <c r="D50" s="18">
        <v>53.13</v>
      </c>
      <c r="E50" s="24">
        <v>71.54</v>
      </c>
      <c r="F50" s="24">
        <v>91.95</v>
      </c>
      <c r="G50" s="24">
        <v>75.31</v>
      </c>
      <c r="H50" s="24">
        <v>75</v>
      </c>
      <c r="I50" s="24">
        <v>89.39</v>
      </c>
      <c r="J50" s="24">
        <v>66.67</v>
      </c>
      <c r="K50" s="24">
        <v>78.79</v>
      </c>
      <c r="L50" s="24">
        <v>74.55</v>
      </c>
      <c r="M50" s="24">
        <v>77.78</v>
      </c>
      <c r="N50" s="24">
        <v>77.78</v>
      </c>
      <c r="O50" s="19"/>
      <c r="P50" s="30">
        <f>SUM(D50:O50)/11</f>
        <v>75.62636363636362</v>
      </c>
      <c r="Q50" s="32"/>
      <c r="R50" s="24"/>
      <c r="S50" s="56"/>
    </row>
    <row r="51" spans="1:19" ht="9.75" customHeight="1">
      <c r="A51" s="46">
        <v>45</v>
      </c>
      <c r="B51" s="4" t="s">
        <v>43</v>
      </c>
      <c r="C51" s="14"/>
      <c r="D51" s="24">
        <v>87.5</v>
      </c>
      <c r="E51" s="24">
        <v>82.14</v>
      </c>
      <c r="F51" s="24">
        <v>77.14</v>
      </c>
      <c r="G51" s="24">
        <v>75</v>
      </c>
      <c r="H51" s="24">
        <v>77.14</v>
      </c>
      <c r="I51" s="24">
        <v>83.33</v>
      </c>
      <c r="J51" s="24">
        <v>83.33</v>
      </c>
      <c r="K51" s="24">
        <v>83.33</v>
      </c>
      <c r="L51" s="24">
        <v>83.33</v>
      </c>
      <c r="M51" s="24">
        <v>73.5</v>
      </c>
      <c r="N51" s="24">
        <v>73.5</v>
      </c>
      <c r="O51" s="24">
        <v>71.25</v>
      </c>
      <c r="P51" s="30">
        <f>SUM(D51:O51)/12</f>
        <v>79.2075</v>
      </c>
      <c r="Q51" s="32"/>
      <c r="R51" s="24"/>
      <c r="S51" s="56">
        <v>109.89</v>
      </c>
    </row>
    <row r="52" spans="1:19" ht="9.75" customHeight="1">
      <c r="A52" s="46">
        <v>46</v>
      </c>
      <c r="B52" s="4" t="s">
        <v>71</v>
      </c>
      <c r="C52" s="14"/>
      <c r="D52" s="19"/>
      <c r="E52" s="19"/>
      <c r="F52" s="25"/>
      <c r="G52" s="25">
        <v>44.62</v>
      </c>
      <c r="H52" s="25">
        <v>75</v>
      </c>
      <c r="I52" s="25">
        <v>74.36</v>
      </c>
      <c r="J52" s="25">
        <v>83.76</v>
      </c>
      <c r="K52" s="25">
        <v>90.6</v>
      </c>
      <c r="L52" s="25">
        <v>87.5</v>
      </c>
      <c r="M52" s="25">
        <v>92.11</v>
      </c>
      <c r="N52" s="25">
        <v>90.79</v>
      </c>
      <c r="O52" s="25">
        <v>97.44</v>
      </c>
      <c r="P52" s="30">
        <f>SUM(D52:O52)/9</f>
        <v>81.79777777777778</v>
      </c>
      <c r="Q52" s="32"/>
      <c r="R52" s="25"/>
      <c r="S52" s="57"/>
    </row>
    <row r="53" spans="1:19" ht="9.75" customHeight="1" thickBot="1">
      <c r="A53" s="28"/>
      <c r="B53" s="4" t="s">
        <v>66</v>
      </c>
      <c r="C53" s="14">
        <v>4310</v>
      </c>
      <c r="D53" s="2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44" t="s">
        <v>72</v>
      </c>
      <c r="Q53" s="32"/>
      <c r="R53" s="25"/>
      <c r="S53" s="57">
        <v>34277.78</v>
      </c>
    </row>
    <row r="54" spans="1:19" ht="9.75" customHeight="1" thickBot="1">
      <c r="A54" s="9"/>
      <c r="B54" s="6" t="s">
        <v>44</v>
      </c>
      <c r="C54" s="6"/>
      <c r="D54" s="21">
        <f>SUM(D7:D53)/43</f>
        <v>81.28767441860464</v>
      </c>
      <c r="E54" s="21">
        <f>SUM(E7:E53)/43</f>
        <v>81.92000000000002</v>
      </c>
      <c r="F54" s="21">
        <f>SUM(F7:F53)/43</f>
        <v>81.03255813953487</v>
      </c>
      <c r="G54" s="21">
        <f>SUM(G7:G53)/45</f>
        <v>79.54422222222222</v>
      </c>
      <c r="H54" s="21">
        <f>SUM(H7:H53)/44</f>
        <v>79.46863636363638</v>
      </c>
      <c r="I54" s="21">
        <f>SUM(I7:I53)/44</f>
        <v>81.90340909090911</v>
      </c>
      <c r="J54" s="21">
        <f>SUM(J7:J53)/44</f>
        <v>76.36227272727274</v>
      </c>
      <c r="K54" s="21">
        <f>SUM(K7:K53)/41</f>
        <v>79.97756097560975</v>
      </c>
      <c r="L54" s="21">
        <f>SUM(L7:L53)/41</f>
        <v>80.13609756097561</v>
      </c>
      <c r="M54" s="21">
        <f>SUM(M7:M53)/39</f>
        <v>83.19923076923078</v>
      </c>
      <c r="N54" s="21">
        <f>SUM(N7:N53)/36</f>
        <v>83.23333333333335</v>
      </c>
      <c r="O54" s="21">
        <f>SUM(O7:O53)/43</f>
        <v>55.480232558139534</v>
      </c>
      <c r="P54" s="30">
        <f>SUM(D54:O54)/12</f>
        <v>78.62876901328909</v>
      </c>
      <c r="Q54" s="26"/>
      <c r="R54" s="35">
        <f>SUM(R7:R53)</f>
        <v>0</v>
      </c>
      <c r="S54" s="58" t="s">
        <v>72</v>
      </c>
    </row>
    <row r="55" spans="1:19" ht="9.75" customHeight="1" thickBot="1">
      <c r="A55" s="9"/>
      <c r="B55" s="7"/>
      <c r="C55" s="7"/>
      <c r="D55" s="7"/>
      <c r="E55" s="26"/>
      <c r="F55" s="7"/>
      <c r="G55" s="26"/>
      <c r="H55" s="7"/>
      <c r="I55" s="26"/>
      <c r="J55" s="7"/>
      <c r="K55" s="26"/>
      <c r="L55" s="7"/>
      <c r="M55" s="26"/>
      <c r="N55" s="7"/>
      <c r="O55" s="26"/>
      <c r="P55" s="7"/>
      <c r="Q55" s="26"/>
      <c r="R55" s="36" t="s">
        <v>62</v>
      </c>
      <c r="S55" s="21">
        <f>SUM(S7:S54)</f>
        <v>146295.12999999998</v>
      </c>
    </row>
    <row r="56" spans="1:19" ht="9.75" customHeight="1">
      <c r="A56" s="9"/>
      <c r="B56" s="8"/>
      <c r="C56" s="15" t="s">
        <v>45</v>
      </c>
      <c r="D56" s="15"/>
      <c r="E56" s="15"/>
      <c r="F56" s="15"/>
      <c r="G56" s="15"/>
      <c r="H56" s="15"/>
      <c r="I56" s="15"/>
      <c r="J56" s="28"/>
      <c r="K56" s="28"/>
      <c r="L56" s="28"/>
      <c r="M56" s="28"/>
      <c r="N56" s="28"/>
      <c r="O56" s="28"/>
      <c r="P56" s="28"/>
      <c r="Q56" s="28"/>
      <c r="R56" s="37"/>
      <c r="S56" s="53"/>
    </row>
    <row r="57" spans="1:19" ht="9.75" customHeight="1">
      <c r="A57" s="9"/>
      <c r="B57" s="9"/>
      <c r="C57" s="15" t="s">
        <v>46</v>
      </c>
      <c r="D57" s="15"/>
      <c r="E57" s="15"/>
      <c r="F57" s="15"/>
      <c r="G57" s="15"/>
      <c r="H57" s="15"/>
      <c r="I57" s="15"/>
      <c r="J57" s="9"/>
      <c r="K57" s="28"/>
      <c r="L57" s="9"/>
      <c r="M57" s="9"/>
      <c r="N57" s="9"/>
      <c r="O57" s="9"/>
      <c r="P57" s="9"/>
      <c r="Q57" s="28"/>
      <c r="R57" s="37"/>
      <c r="S57" s="37"/>
    </row>
    <row r="58" spans="1:19" ht="9.75" customHeight="1">
      <c r="A58" s="9"/>
      <c r="B58" s="9"/>
      <c r="C58" s="15" t="s">
        <v>70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43"/>
      <c r="Q58" s="28"/>
      <c r="R58" s="37"/>
      <c r="S58" s="37"/>
    </row>
    <row r="59" spans="1:19" ht="9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8"/>
      <c r="R59" s="37"/>
      <c r="S59" s="37"/>
    </row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sheetProtection/>
  <printOptions/>
  <pageMargins left="0.69" right="0.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Luiz</cp:lastModifiedBy>
  <cp:lastPrinted>2010-05-17T11:57:29Z</cp:lastPrinted>
  <dcterms:created xsi:type="dcterms:W3CDTF">2007-12-15T00:56:14Z</dcterms:created>
  <dcterms:modified xsi:type="dcterms:W3CDTF">2010-07-19T21:42:55Z</dcterms:modified>
  <cp:category/>
  <cp:version/>
  <cp:contentType/>
  <cp:contentStatus/>
</cp:coreProperties>
</file>